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ritn\Desktop\"/>
    </mc:Choice>
  </mc:AlternateContent>
  <xr:revisionPtr revIDLastSave="0" documentId="8_{607123C6-8A85-410B-B9C8-851CE45A2AFF}" xr6:coauthVersionLast="47" xr6:coauthVersionMax="47" xr10:uidLastSave="{00000000-0000-0000-0000-000000000000}"/>
  <bookViews>
    <workbookView xWindow="-120" yWindow="-120" windowWidth="29040" windowHeight="17520" xr2:uid="{3700BF8B-741C-47FC-89DC-920F696889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36" i="1"/>
  <c r="D35" i="1"/>
  <c r="D34" i="1"/>
  <c r="D33" i="1"/>
  <c r="D32" i="1"/>
  <c r="D31" i="1"/>
  <c r="D28" i="1"/>
  <c r="D27" i="1"/>
  <c r="D26" i="1"/>
  <c r="D29" i="1" s="1"/>
  <c r="D25" i="1"/>
  <c r="D22" i="1"/>
  <c r="D21" i="1"/>
  <c r="D20" i="1"/>
  <c r="D19" i="1"/>
  <c r="D18" i="1"/>
  <c r="D17" i="1"/>
  <c r="D16" i="1"/>
  <c r="D15" i="1"/>
  <c r="D23" i="1" s="1"/>
  <c r="D13" i="1"/>
  <c r="D12" i="1"/>
  <c r="D11" i="1"/>
  <c r="D10" i="1"/>
  <c r="D9" i="1"/>
  <c r="D8" i="1"/>
  <c r="D7" i="1"/>
  <c r="D6" i="1"/>
  <c r="D5" i="1"/>
  <c r="D4" i="1"/>
  <c r="D3" i="1"/>
  <c r="E20" i="1"/>
  <c r="B49" i="1"/>
  <c r="H40" i="1"/>
  <c r="K13" i="1"/>
  <c r="J13" i="1"/>
  <c r="I13" i="1"/>
  <c r="G13" i="1"/>
  <c r="F13" i="1"/>
  <c r="C13" i="1"/>
  <c r="K23" i="1"/>
  <c r="J23" i="1"/>
  <c r="I23" i="1"/>
  <c r="I40" i="1" s="1"/>
  <c r="B47" i="1" s="1"/>
  <c r="G23" i="1"/>
  <c r="G40" i="1" s="1"/>
  <c r="B46" i="1" s="1"/>
  <c r="F23" i="1"/>
  <c r="F40" i="1" s="1"/>
  <c r="B44" i="1" s="1"/>
  <c r="C23" i="1"/>
  <c r="K29" i="1"/>
  <c r="I29" i="1"/>
  <c r="G29" i="1"/>
  <c r="F29" i="1"/>
  <c r="C29" i="1"/>
  <c r="C40" i="1" s="1"/>
  <c r="K39" i="1"/>
  <c r="K40" i="1" s="1"/>
  <c r="B48" i="1" s="1"/>
  <c r="I39" i="1"/>
  <c r="G39" i="1"/>
  <c r="F39" i="1"/>
  <c r="D39" i="1"/>
  <c r="C39" i="1"/>
  <c r="D40" i="1" l="1"/>
  <c r="J40" i="1"/>
  <c r="B45" i="1" s="1"/>
  <c r="B50" i="1" s="1"/>
  <c r="E16" i="1"/>
  <c r="E17" i="1"/>
  <c r="E18" i="1"/>
  <c r="E15" i="1"/>
  <c r="E23" i="1" s="1"/>
  <c r="E38" i="1"/>
  <c r="E37" i="1"/>
  <c r="E36" i="1"/>
  <c r="J35" i="1"/>
  <c r="J39" i="1" s="1"/>
  <c r="E34" i="1"/>
  <c r="E33" i="1"/>
  <c r="E32" i="1"/>
  <c r="E31" i="1"/>
  <c r="E28" i="1"/>
  <c r="J27" i="1"/>
  <c r="J29" i="1" s="1"/>
  <c r="E26" i="1"/>
  <c r="E25" i="1"/>
  <c r="E22" i="1"/>
  <c r="E21" i="1"/>
  <c r="E19" i="1"/>
  <c r="E11" i="1"/>
  <c r="E10" i="1"/>
  <c r="E9" i="1"/>
  <c r="E8" i="1"/>
  <c r="E7" i="1"/>
  <c r="E6" i="1"/>
  <c r="E5" i="1"/>
  <c r="E4" i="1"/>
  <c r="E3" i="1"/>
  <c r="E39" i="1" l="1"/>
  <c r="E35" i="1"/>
  <c r="E12" i="1"/>
  <c r="E13" i="1" s="1"/>
  <c r="E27" i="1"/>
  <c r="E29" i="1" s="1"/>
  <c r="E40" i="1" l="1"/>
</calcChain>
</file>

<file path=xl/sharedStrings.xml><?xml version="1.0" encoding="utf-8"?>
<sst xmlns="http://schemas.openxmlformats.org/spreadsheetml/2006/main" count="62" uniqueCount="58">
  <si>
    <t>Tegevused lühidalt</t>
  </si>
  <si>
    <t>Kestvus kuudes</t>
  </si>
  <si>
    <t>sh teenus</t>
  </si>
  <si>
    <t>sh ekspertide tasud</t>
  </si>
  <si>
    <t>sh reis ja koolitused</t>
  </si>
  <si>
    <t>sh ürituse korraldamine</t>
  </si>
  <si>
    <t>ESTCANi asutamise ja edendamisega seotud tegevused</t>
  </si>
  <si>
    <t>ESTCAN Nõukogu kohtumised</t>
  </si>
  <si>
    <t xml:space="preserve">Rahvusvaheline Nõuandev Kogu  </t>
  </si>
  <si>
    <t xml:space="preserve">ESTCAN strateegia </t>
  </si>
  <si>
    <t>ESTCAN rahastusmudeli arendamise jätkamine</t>
  </si>
  <si>
    <t>ESTCAN finantside seire</t>
  </si>
  <si>
    <t>ESTCAN tiimi töö juhtimine ja jätkusuutlikkuse tagamine</t>
  </si>
  <si>
    <t>Eesti Vähitõrje tegevuskava elluviimise toetamine</t>
  </si>
  <si>
    <t>National Cancer Mission Hub tunnustus</t>
  </si>
  <si>
    <t>Small states on Cancer</t>
  </si>
  <si>
    <t>Kommunikatsioonistrateegia rakendamine</t>
  </si>
  <si>
    <t>EUnetCCC elluviimine</t>
  </si>
  <si>
    <t>UNCAN-Connect elluviimine</t>
  </si>
  <si>
    <t>JA HOPE4Kids elluviimine</t>
  </si>
  <si>
    <t>JA PCM elluviimine</t>
  </si>
  <si>
    <t>Vähiandmete juhtimislaud</t>
  </si>
  <si>
    <t xml:space="preserve">Soolevähi edendusprojekt </t>
  </si>
  <si>
    <t>Uute projektide taotlemine</t>
  </si>
  <si>
    <t>Vähipatsientide infoportaal</t>
  </si>
  <si>
    <t>Õendustöötajate onkoloogia ja hematoloogia alase täiendõppe arendamine</t>
  </si>
  <si>
    <t>Onkoloogia residentuuri arenduse toetamine</t>
  </si>
  <si>
    <t>Järjepidevad arendusvõimalused patsientidele, nende lähedastele ja kogukonnale</t>
  </si>
  <si>
    <t>Vähipatsientide, lähedaste ja kogukonna kaasamine ESTCAN strateegia põhjal</t>
  </si>
  <si>
    <t>Rinnavähi patsiendi raviteekonna loomine</t>
  </si>
  <si>
    <t>Soolevähi patsiendi raviteekonna loomine</t>
  </si>
  <si>
    <t>Erialaseltsidega koostöö arendamine</t>
  </si>
  <si>
    <t>HPV eliminatsiooni strateegialoome</t>
  </si>
  <si>
    <t>Koostöö Nordic-Baltic Network´is</t>
  </si>
  <si>
    <t>Kõikehõlmava vähikeskuse CCC Eesti piloodi arendamine ja elluviimine</t>
  </si>
  <si>
    <t xml:space="preserve">Vähiravimite kättesaadavuse taskforce </t>
  </si>
  <si>
    <t>Palliatiivravi ja elulõpuravi üleriigilise projekti toetamine</t>
  </si>
  <si>
    <t>FTEd kokku</t>
  </si>
  <si>
    <t>FTEd kuus</t>
  </si>
  <si>
    <t>sh palgakulu</t>
  </si>
  <si>
    <t>Kululiik</t>
  </si>
  <si>
    <t>Summa</t>
  </si>
  <si>
    <t>Meeskonna palgakulu</t>
  </si>
  <si>
    <t>Lähetuskulud- ja koolituskulud</t>
  </si>
  <si>
    <t>Muud sisseostetavad teenused</t>
  </si>
  <si>
    <t>Siseriiklikud ja rahvusvahelised eksperttasud</t>
  </si>
  <si>
    <t>Ürituste korraldamine</t>
  </si>
  <si>
    <t>Kaudsed kulud</t>
  </si>
  <si>
    <t>Kokku</t>
  </si>
  <si>
    <t>Graafiline disain, strateegia kokkupanemise nõustamisteenus</t>
  </si>
  <si>
    <t>Publikatsioonikulu</t>
  </si>
  <si>
    <t>EUPATI koolitus</t>
  </si>
  <si>
    <t>Teadus ja innovatsioon​: Vähiuuringute edendamine ja rahvusvahelise koostöö tugevdamine (sh teadus- ja ühistegevusprojektid, algatused)</t>
  </si>
  <si>
    <t>Haridus ja koolitus​: Spetsialistide koolitamine, vähiteadlikkuse suurendamine ja teadusliku pädevuse arendamine</t>
  </si>
  <si>
    <t>Kliiniline koostöö​: Ravikvaliteedi parandamine ja patsiendikeskse raviteekonna tõhustamine</t>
  </si>
  <si>
    <t>teenuse kirjeldus</t>
  </si>
  <si>
    <t>KÕIK KOKKU</t>
  </si>
  <si>
    <t>Otsesed kulu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</si>
</sst>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0.0"/>
  </numFmts>
  <fonts count="6" x14ac:knownFonts="1">
    <font>
      <sz val="11"/>
      <color theme="1"/>
      <name val="Aptos Narrow"/>
      <family val="2"/>
      <charset val="186"/>
      <scheme val="minor"/>
    </font>
    <font>
      <b/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1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165" fontId="3" fillId="0" borderId="1" xfId="0" applyNumberFormat="1" applyFont="1" applyBorder="1" applyAlignment="1">
      <alignment horizontal="center" vertical="top" wrapText="1"/>
    </xf>
    <xf numFmtId="165" fontId="1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99919-2227-4A46-B8E8-64A6C03BD43C}">
  <dimension ref="A1:K50"/>
  <sheetViews>
    <sheetView tabSelected="1" workbookViewId="0">
      <selection activeCell="M45" sqref="M45"/>
    </sheetView>
  </sheetViews>
  <sheetFormatPr defaultRowHeight="15" x14ac:dyDescent="0.25"/>
  <cols>
    <col min="1" max="1" width="52.85546875" bestFit="1" customWidth="1"/>
    <col min="6" max="6" width="11.7109375" customWidth="1"/>
    <col min="8" max="8" width="15.5703125" customWidth="1"/>
    <col min="9" max="9" width="14.140625" customWidth="1"/>
    <col min="10" max="10" width="13.140625" customWidth="1"/>
    <col min="11" max="11" width="16.42578125" customWidth="1"/>
  </cols>
  <sheetData>
    <row r="1" spans="1:11" ht="38.25" x14ac:dyDescent="0.25">
      <c r="A1" s="1" t="s">
        <v>0</v>
      </c>
      <c r="B1" s="16" t="s">
        <v>1</v>
      </c>
      <c r="C1" s="11" t="s">
        <v>38</v>
      </c>
      <c r="D1" s="11" t="s">
        <v>37</v>
      </c>
      <c r="E1" s="11" t="s">
        <v>57</v>
      </c>
      <c r="F1" s="11" t="s">
        <v>39</v>
      </c>
      <c r="G1" s="11" t="s">
        <v>2</v>
      </c>
      <c r="H1" s="11" t="s">
        <v>55</v>
      </c>
      <c r="I1" s="11" t="s">
        <v>3</v>
      </c>
      <c r="J1" s="11" t="s">
        <v>4</v>
      </c>
      <c r="K1" s="11" t="s">
        <v>5</v>
      </c>
    </row>
    <row r="2" spans="1:11" x14ac:dyDescent="0.25">
      <c r="A2" s="22" t="s">
        <v>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25">
      <c r="A3" s="2" t="s">
        <v>7</v>
      </c>
      <c r="B3" s="3">
        <v>2</v>
      </c>
      <c r="C3" s="14">
        <v>0.2</v>
      </c>
      <c r="D3" s="14">
        <f t="shared" ref="D3:D12" si="0">B3*C3</f>
        <v>0.4</v>
      </c>
      <c r="E3" s="4">
        <f>SUM(F3:K3)</f>
        <v>3260.4</v>
      </c>
      <c r="F3" s="4">
        <v>2760.4</v>
      </c>
      <c r="G3" s="4"/>
      <c r="H3" s="4"/>
      <c r="I3" s="4"/>
      <c r="J3" s="4"/>
      <c r="K3" s="4">
        <v>500</v>
      </c>
    </row>
    <row r="4" spans="1:11" x14ac:dyDescent="0.25">
      <c r="A4" s="2" t="s">
        <v>8</v>
      </c>
      <c r="B4" s="3">
        <v>4</v>
      </c>
      <c r="C4" s="14">
        <v>0.2</v>
      </c>
      <c r="D4" s="14">
        <f t="shared" si="0"/>
        <v>0.8</v>
      </c>
      <c r="E4" s="4">
        <f t="shared" ref="E4:E12" si="1">SUM(F4:K4)</f>
        <v>12921.6</v>
      </c>
      <c r="F4" s="4">
        <v>5421.6</v>
      </c>
      <c r="G4" s="4"/>
      <c r="H4" s="4"/>
      <c r="I4" s="4"/>
      <c r="J4" s="4">
        <v>5000</v>
      </c>
      <c r="K4" s="4">
        <v>2500</v>
      </c>
    </row>
    <row r="5" spans="1:11" ht="45" x14ac:dyDescent="0.25">
      <c r="A5" s="2" t="s">
        <v>9</v>
      </c>
      <c r="B5" s="3">
        <v>4</v>
      </c>
      <c r="C5" s="14">
        <v>1.7999999999999998</v>
      </c>
      <c r="D5" s="14">
        <f t="shared" si="0"/>
        <v>7.1999999999999993</v>
      </c>
      <c r="E5" s="4">
        <f t="shared" si="1"/>
        <v>56491.200000000004</v>
      </c>
      <c r="F5" s="4">
        <v>46991.200000000004</v>
      </c>
      <c r="G5" s="4">
        <v>7000</v>
      </c>
      <c r="H5" s="19" t="s">
        <v>49</v>
      </c>
      <c r="I5" s="4">
        <v>2000</v>
      </c>
      <c r="J5" s="4"/>
      <c r="K5" s="4">
        <v>500</v>
      </c>
    </row>
    <row r="6" spans="1:11" x14ac:dyDescent="0.25">
      <c r="A6" s="2" t="s">
        <v>10</v>
      </c>
      <c r="B6" s="3">
        <v>12</v>
      </c>
      <c r="C6" s="14">
        <v>0.60000000000000009</v>
      </c>
      <c r="D6" s="14">
        <f t="shared" si="0"/>
        <v>7.2000000000000011</v>
      </c>
      <c r="E6" s="4">
        <f t="shared" si="1"/>
        <v>58894.8</v>
      </c>
      <c r="F6" s="4">
        <v>58894.8</v>
      </c>
      <c r="G6" s="4"/>
      <c r="H6" s="3"/>
      <c r="I6" s="4"/>
      <c r="J6" s="4"/>
      <c r="K6" s="4"/>
    </row>
    <row r="7" spans="1:11" x14ac:dyDescent="0.25">
      <c r="A7" s="2" t="s">
        <v>11</v>
      </c>
      <c r="B7" s="3">
        <v>12</v>
      </c>
      <c r="C7" s="14">
        <v>0.15</v>
      </c>
      <c r="D7" s="14">
        <f t="shared" si="0"/>
        <v>1.7999999999999998</v>
      </c>
      <c r="E7" s="4">
        <f t="shared" si="1"/>
        <v>25289.999999999996</v>
      </c>
      <c r="F7" s="4">
        <v>25289.999999999996</v>
      </c>
      <c r="G7" s="4"/>
      <c r="H7" s="3"/>
      <c r="I7" s="4"/>
      <c r="J7" s="4"/>
      <c r="K7" s="4"/>
    </row>
    <row r="8" spans="1:11" x14ac:dyDescent="0.25">
      <c r="A8" s="2" t="s">
        <v>12</v>
      </c>
      <c r="B8" s="3">
        <v>12</v>
      </c>
      <c r="C8" s="14">
        <v>0.25</v>
      </c>
      <c r="D8" s="14">
        <f t="shared" si="0"/>
        <v>3</v>
      </c>
      <c r="E8" s="4">
        <f t="shared" si="1"/>
        <v>30277.400000000005</v>
      </c>
      <c r="F8" s="4">
        <v>20777.400000000005</v>
      </c>
      <c r="G8" s="4"/>
      <c r="H8" s="19"/>
      <c r="I8" s="4"/>
      <c r="J8" s="4">
        <v>9000</v>
      </c>
      <c r="K8" s="4">
        <v>500</v>
      </c>
    </row>
    <row r="9" spans="1:11" x14ac:dyDescent="0.25">
      <c r="A9" s="2" t="s">
        <v>13</v>
      </c>
      <c r="B9" s="3">
        <v>11</v>
      </c>
      <c r="C9" s="14">
        <v>0.3</v>
      </c>
      <c r="D9" s="14">
        <f t="shared" si="0"/>
        <v>3.3</v>
      </c>
      <c r="E9" s="4">
        <f t="shared" si="1"/>
        <v>26100.05</v>
      </c>
      <c r="F9" s="4">
        <v>22600.05</v>
      </c>
      <c r="G9" s="4"/>
      <c r="H9" s="19"/>
      <c r="I9" s="4"/>
      <c r="J9" s="4"/>
      <c r="K9" s="4">
        <v>3500</v>
      </c>
    </row>
    <row r="10" spans="1:11" x14ac:dyDescent="0.25">
      <c r="A10" s="2" t="s">
        <v>14</v>
      </c>
      <c r="B10" s="3">
        <v>2</v>
      </c>
      <c r="C10" s="14">
        <v>0.25</v>
      </c>
      <c r="D10" s="14">
        <f t="shared" si="0"/>
        <v>0.5</v>
      </c>
      <c r="E10" s="4">
        <f t="shared" si="1"/>
        <v>3175.3</v>
      </c>
      <c r="F10" s="4">
        <v>3175.3</v>
      </c>
      <c r="G10" s="4"/>
      <c r="H10" s="19"/>
      <c r="I10" s="4"/>
      <c r="J10" s="4"/>
      <c r="K10" s="4"/>
    </row>
    <row r="11" spans="1:11" x14ac:dyDescent="0.25">
      <c r="A11" s="2" t="s">
        <v>15</v>
      </c>
      <c r="B11" s="3">
        <v>3</v>
      </c>
      <c r="C11" s="14">
        <v>0.35</v>
      </c>
      <c r="D11" s="14">
        <f t="shared" si="0"/>
        <v>1.0499999999999998</v>
      </c>
      <c r="E11" s="4">
        <f t="shared" si="1"/>
        <v>7849.0000000000009</v>
      </c>
      <c r="F11" s="4">
        <v>6849.0000000000009</v>
      </c>
      <c r="G11" s="4">
        <v>500</v>
      </c>
      <c r="H11" s="19" t="s">
        <v>50</v>
      </c>
      <c r="I11" s="4"/>
      <c r="J11" s="4"/>
      <c r="K11" s="4">
        <v>500</v>
      </c>
    </row>
    <row r="12" spans="1:11" x14ac:dyDescent="0.25">
      <c r="A12" s="2" t="s">
        <v>16</v>
      </c>
      <c r="B12" s="3">
        <v>12</v>
      </c>
      <c r="C12" s="14">
        <v>1.2499999999999998</v>
      </c>
      <c r="D12" s="14">
        <f t="shared" si="0"/>
        <v>14.999999999999996</v>
      </c>
      <c r="E12" s="4">
        <f t="shared" si="1"/>
        <v>80162.100000000006</v>
      </c>
      <c r="F12" s="4">
        <v>52162.1</v>
      </c>
      <c r="G12" s="4"/>
      <c r="H12" s="19"/>
      <c r="I12" s="4"/>
      <c r="J12" s="4"/>
      <c r="K12" s="4">
        <v>28000</v>
      </c>
    </row>
    <row r="13" spans="1:11" x14ac:dyDescent="0.25">
      <c r="A13" s="5" t="s">
        <v>48</v>
      </c>
      <c r="B13" s="5"/>
      <c r="C13" s="15">
        <f>SUM(C3:C12)</f>
        <v>5.35</v>
      </c>
      <c r="D13" s="15">
        <f>SUM(D3:D12)</f>
        <v>40.25</v>
      </c>
      <c r="E13" s="17">
        <f>SUM(E3:E12)</f>
        <v>304421.84999999998</v>
      </c>
      <c r="F13" s="17">
        <f>SUM(F3:F12)</f>
        <v>244921.84999999998</v>
      </c>
      <c r="G13" s="17">
        <f>SUM(G3:G12)</f>
        <v>7500</v>
      </c>
      <c r="H13" s="12"/>
      <c r="I13" s="17">
        <f>SUM(I3:I12)</f>
        <v>2000</v>
      </c>
      <c r="J13" s="17">
        <f>SUM(J3:J12)</f>
        <v>14000</v>
      </c>
      <c r="K13" s="17">
        <f>SUM(K3:K12)</f>
        <v>36000</v>
      </c>
    </row>
    <row r="14" spans="1:11" x14ac:dyDescent="0.25">
      <c r="A14" s="23" t="s">
        <v>52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1" x14ac:dyDescent="0.25">
      <c r="A15" s="2" t="s">
        <v>17</v>
      </c>
      <c r="B15" s="3">
        <v>12</v>
      </c>
      <c r="C15" s="14">
        <v>1.35</v>
      </c>
      <c r="D15" s="14">
        <f t="shared" ref="D15:D22" si="2">B15*C15</f>
        <v>16.200000000000003</v>
      </c>
      <c r="E15" s="4">
        <f t="shared" ref="E15:E22" si="3">SUM(F15:K15)</f>
        <v>0</v>
      </c>
      <c r="F15" s="4"/>
      <c r="G15" s="4"/>
      <c r="H15" s="4"/>
      <c r="I15" s="4"/>
      <c r="J15" s="4"/>
      <c r="K15" s="4"/>
    </row>
    <row r="16" spans="1:11" x14ac:dyDescent="0.25">
      <c r="A16" s="2" t="s">
        <v>18</v>
      </c>
      <c r="B16" s="3">
        <v>12</v>
      </c>
      <c r="C16" s="14">
        <v>1.45</v>
      </c>
      <c r="D16" s="14">
        <f t="shared" si="2"/>
        <v>17.399999999999999</v>
      </c>
      <c r="E16" s="4">
        <f t="shared" si="3"/>
        <v>4500</v>
      </c>
      <c r="F16" s="4"/>
      <c r="G16" s="4"/>
      <c r="H16" s="4"/>
      <c r="I16" s="4"/>
      <c r="J16" s="4">
        <v>4500</v>
      </c>
      <c r="K16" s="4"/>
    </row>
    <row r="17" spans="1:11" x14ac:dyDescent="0.25">
      <c r="A17" s="2" t="s">
        <v>19</v>
      </c>
      <c r="B17" s="3">
        <v>11</v>
      </c>
      <c r="C17" s="14">
        <v>0.35</v>
      </c>
      <c r="D17" s="14">
        <f t="shared" si="2"/>
        <v>3.8499999999999996</v>
      </c>
      <c r="E17" s="4">
        <f t="shared" si="3"/>
        <v>0</v>
      </c>
      <c r="F17" s="4"/>
      <c r="G17" s="4"/>
      <c r="H17" s="4"/>
      <c r="I17" s="4"/>
      <c r="J17" s="4"/>
      <c r="K17" s="4"/>
    </row>
    <row r="18" spans="1:11" x14ac:dyDescent="0.25">
      <c r="A18" s="13" t="s">
        <v>20</v>
      </c>
      <c r="B18" s="3">
        <v>12</v>
      </c>
      <c r="C18" s="14">
        <v>0.35000000000000003</v>
      </c>
      <c r="D18" s="14">
        <f t="shared" si="2"/>
        <v>4.2</v>
      </c>
      <c r="E18" s="4">
        <f t="shared" si="3"/>
        <v>0</v>
      </c>
      <c r="F18" s="4"/>
      <c r="G18" s="4"/>
      <c r="H18" s="4"/>
      <c r="I18" s="4"/>
      <c r="J18" s="4"/>
      <c r="K18" s="4"/>
    </row>
    <row r="19" spans="1:11" x14ac:dyDescent="0.25">
      <c r="A19" s="2" t="s">
        <v>21</v>
      </c>
      <c r="B19" s="3">
        <v>11</v>
      </c>
      <c r="C19" s="14">
        <v>0.36249999999999999</v>
      </c>
      <c r="D19" s="14">
        <f t="shared" si="2"/>
        <v>3.9874999999999998</v>
      </c>
      <c r="E19" s="4">
        <f t="shared" si="3"/>
        <v>30335.4375</v>
      </c>
      <c r="F19" s="4">
        <v>29835.4375</v>
      </c>
      <c r="G19" s="4"/>
      <c r="H19" s="20"/>
      <c r="I19" s="4"/>
      <c r="J19" s="4"/>
      <c r="K19" s="4">
        <v>500</v>
      </c>
    </row>
    <row r="20" spans="1:11" x14ac:dyDescent="0.25">
      <c r="A20" s="2" t="s">
        <v>22</v>
      </c>
      <c r="B20" s="3">
        <v>12</v>
      </c>
      <c r="C20" s="14">
        <v>0.2</v>
      </c>
      <c r="D20" s="14">
        <f t="shared" si="2"/>
        <v>2.4000000000000004</v>
      </c>
      <c r="E20" s="4">
        <f t="shared" si="3"/>
        <v>0</v>
      </c>
      <c r="F20" s="4"/>
      <c r="G20" s="4"/>
      <c r="H20" s="3"/>
      <c r="I20" s="4"/>
      <c r="J20" s="4"/>
      <c r="K20" s="4"/>
    </row>
    <row r="21" spans="1:11" x14ac:dyDescent="0.25">
      <c r="A21" s="2" t="s">
        <v>23</v>
      </c>
      <c r="B21" s="3">
        <v>5</v>
      </c>
      <c r="C21" s="14">
        <v>0.8</v>
      </c>
      <c r="D21" s="14">
        <f t="shared" si="2"/>
        <v>4</v>
      </c>
      <c r="E21" s="4">
        <f t="shared" si="3"/>
        <v>30045.5</v>
      </c>
      <c r="F21" s="4">
        <v>30045.5</v>
      </c>
      <c r="G21" s="4"/>
      <c r="H21" s="20"/>
      <c r="I21" s="4"/>
      <c r="J21" s="4"/>
      <c r="K21" s="4"/>
    </row>
    <row r="22" spans="1:11" x14ac:dyDescent="0.25">
      <c r="A22" s="2" t="s">
        <v>24</v>
      </c>
      <c r="B22" s="3">
        <v>8</v>
      </c>
      <c r="C22" s="14">
        <v>0.45</v>
      </c>
      <c r="D22" s="14">
        <f t="shared" si="2"/>
        <v>3.6</v>
      </c>
      <c r="E22" s="4">
        <f t="shared" si="3"/>
        <v>22950</v>
      </c>
      <c r="F22" s="4">
        <v>22450</v>
      </c>
      <c r="G22" s="4"/>
      <c r="H22" s="20"/>
      <c r="I22" s="4"/>
      <c r="J22" s="4"/>
      <c r="K22" s="4">
        <v>500</v>
      </c>
    </row>
    <row r="23" spans="1:11" x14ac:dyDescent="0.25">
      <c r="A23" s="5" t="s">
        <v>48</v>
      </c>
      <c r="B23" s="5"/>
      <c r="C23" s="15">
        <f>SUM(C15:C22)</f>
        <v>5.3125</v>
      </c>
      <c r="D23" s="15">
        <f>SUM(D15:D22)</f>
        <v>55.637500000000003</v>
      </c>
      <c r="E23" s="17">
        <f>SUM(E15:E22)</f>
        <v>87830.9375</v>
      </c>
      <c r="F23" s="17">
        <f>SUM(F15:F22)</f>
        <v>82330.9375</v>
      </c>
      <c r="G23" s="17">
        <f>SUM(G15:G22)</f>
        <v>0</v>
      </c>
      <c r="H23" s="12"/>
      <c r="I23" s="17">
        <f>SUM(I15:I22)</f>
        <v>0</v>
      </c>
      <c r="J23" s="17">
        <f>SUM(J15:J22)</f>
        <v>4500</v>
      </c>
      <c r="K23" s="17">
        <f>SUM(K15:K22)</f>
        <v>1000</v>
      </c>
    </row>
    <row r="24" spans="1:11" x14ac:dyDescent="0.25">
      <c r="A24" s="23" t="s">
        <v>53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 ht="25.5" x14ac:dyDescent="0.25">
      <c r="A25" s="2" t="s">
        <v>25</v>
      </c>
      <c r="B25" s="3">
        <v>11</v>
      </c>
      <c r="C25" s="14">
        <v>0.15000000000000002</v>
      </c>
      <c r="D25" s="14">
        <f t="shared" ref="D25:D28" si="4">B25*C25</f>
        <v>1.6500000000000004</v>
      </c>
      <c r="E25" s="4">
        <f t="shared" ref="E25:E28" si="5">SUM(F25:K25)</f>
        <v>11582.050000000001</v>
      </c>
      <c r="F25" s="4">
        <v>10082.050000000001</v>
      </c>
      <c r="G25" s="4"/>
      <c r="H25" s="19"/>
      <c r="I25" s="4">
        <v>1000</v>
      </c>
      <c r="J25" s="4"/>
      <c r="K25" s="4">
        <v>500</v>
      </c>
    </row>
    <row r="26" spans="1:11" x14ac:dyDescent="0.25">
      <c r="A26" s="2" t="s">
        <v>26</v>
      </c>
      <c r="B26" s="3">
        <v>11</v>
      </c>
      <c r="C26" s="14">
        <v>0.05</v>
      </c>
      <c r="D26" s="14">
        <f t="shared" si="4"/>
        <v>0.55000000000000004</v>
      </c>
      <c r="E26" s="4">
        <f t="shared" si="5"/>
        <v>5090.9500000000007</v>
      </c>
      <c r="F26" s="4">
        <v>3590.9500000000003</v>
      </c>
      <c r="G26" s="4"/>
      <c r="H26" s="19"/>
      <c r="I26" s="4">
        <v>1000</v>
      </c>
      <c r="J26" s="4"/>
      <c r="K26" s="4">
        <v>500</v>
      </c>
    </row>
    <row r="27" spans="1:11" ht="25.5" x14ac:dyDescent="0.25">
      <c r="A27" s="2" t="s">
        <v>27</v>
      </c>
      <c r="B27" s="3">
        <v>10</v>
      </c>
      <c r="C27" s="14">
        <v>0.05</v>
      </c>
      <c r="D27" s="14">
        <f t="shared" si="4"/>
        <v>0.5</v>
      </c>
      <c r="E27" s="4">
        <f t="shared" si="5"/>
        <v>14450.5</v>
      </c>
      <c r="F27" s="4">
        <v>2950.5</v>
      </c>
      <c r="G27" s="4">
        <v>1000</v>
      </c>
      <c r="H27" s="19" t="s">
        <v>51</v>
      </c>
      <c r="I27" s="4"/>
      <c r="J27" s="4">
        <f>5*1500</f>
        <v>7500</v>
      </c>
      <c r="K27" s="4">
        <v>3000</v>
      </c>
    </row>
    <row r="28" spans="1:11" ht="25.5" x14ac:dyDescent="0.25">
      <c r="A28" s="2" t="s">
        <v>28</v>
      </c>
      <c r="B28" s="3">
        <v>6</v>
      </c>
      <c r="C28" s="14">
        <v>7.5000000000000011E-2</v>
      </c>
      <c r="D28" s="14">
        <f t="shared" si="4"/>
        <v>0.45000000000000007</v>
      </c>
      <c r="E28" s="4">
        <f t="shared" si="5"/>
        <v>2749.6500000000005</v>
      </c>
      <c r="F28" s="4">
        <v>2749.6500000000005</v>
      </c>
      <c r="G28" s="4"/>
      <c r="H28" s="4"/>
      <c r="I28" s="4"/>
      <c r="J28" s="4"/>
      <c r="K28" s="4"/>
    </row>
    <row r="29" spans="1:11" x14ac:dyDescent="0.25">
      <c r="A29" s="5" t="s">
        <v>48</v>
      </c>
      <c r="B29" s="5"/>
      <c r="C29" s="15">
        <f>SUM(C25:C28)</f>
        <v>0.32500000000000001</v>
      </c>
      <c r="D29" s="15">
        <f>SUM(D25:D28)</f>
        <v>3.1500000000000004</v>
      </c>
      <c r="E29" s="17">
        <f>SUM(E25:E28)</f>
        <v>33873.15</v>
      </c>
      <c r="F29" s="17">
        <f>SUM(F25:F28)</f>
        <v>19373.150000000001</v>
      </c>
      <c r="G29" s="17">
        <f>SUM(G25:G28)</f>
        <v>1000</v>
      </c>
      <c r="H29" s="12"/>
      <c r="I29" s="17">
        <f>SUM(I25:I28)</f>
        <v>2000</v>
      </c>
      <c r="J29" s="17">
        <f>SUM(J25:J28)</f>
        <v>7500</v>
      </c>
      <c r="K29" s="17">
        <f>SUM(K25:K28)</f>
        <v>4000</v>
      </c>
    </row>
    <row r="30" spans="1:11" x14ac:dyDescent="0.25">
      <c r="A30" s="23" t="s">
        <v>54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 x14ac:dyDescent="0.25">
      <c r="A31" s="2" t="s">
        <v>29</v>
      </c>
      <c r="B31" s="3">
        <v>9</v>
      </c>
      <c r="C31" s="14">
        <v>0.30000000000000004</v>
      </c>
      <c r="D31" s="14">
        <f t="shared" ref="D31:D37" si="6">B31*C31</f>
        <v>2.7</v>
      </c>
      <c r="E31" s="4">
        <f t="shared" ref="E31:E37" si="7">SUM(F31:K31)</f>
        <v>25278.9</v>
      </c>
      <c r="F31" s="4">
        <v>19278.900000000001</v>
      </c>
      <c r="G31" s="4"/>
      <c r="H31" s="19"/>
      <c r="I31" s="4">
        <v>5000</v>
      </c>
      <c r="J31" s="4"/>
      <c r="K31" s="4">
        <v>1000</v>
      </c>
    </row>
    <row r="32" spans="1:11" x14ac:dyDescent="0.25">
      <c r="A32" s="2" t="s">
        <v>30</v>
      </c>
      <c r="B32" s="3">
        <v>9</v>
      </c>
      <c r="C32" s="14">
        <v>0.30000000000000004</v>
      </c>
      <c r="D32" s="14">
        <f t="shared" si="6"/>
        <v>2.7</v>
      </c>
      <c r="E32" s="4">
        <f t="shared" si="7"/>
        <v>23063.100000000002</v>
      </c>
      <c r="F32" s="4">
        <v>17063.100000000002</v>
      </c>
      <c r="G32" s="4"/>
      <c r="H32" s="19"/>
      <c r="I32" s="4">
        <v>5000</v>
      </c>
      <c r="J32" s="4"/>
      <c r="K32" s="4">
        <v>1000</v>
      </c>
    </row>
    <row r="33" spans="1:11" x14ac:dyDescent="0.25">
      <c r="A33" s="2" t="s">
        <v>31</v>
      </c>
      <c r="B33" s="3">
        <v>4</v>
      </c>
      <c r="C33" s="14">
        <v>2.5000000000000001E-2</v>
      </c>
      <c r="D33" s="14">
        <f t="shared" si="6"/>
        <v>0.1</v>
      </c>
      <c r="E33" s="4">
        <f>SUM(F33:K33)</f>
        <v>902.90000000000009</v>
      </c>
      <c r="F33" s="4">
        <v>652.90000000000009</v>
      </c>
      <c r="G33" s="4"/>
      <c r="H33" s="19"/>
      <c r="I33" s="4"/>
      <c r="J33" s="4"/>
      <c r="K33" s="4">
        <v>250</v>
      </c>
    </row>
    <row r="34" spans="1:11" x14ac:dyDescent="0.25">
      <c r="A34" s="2" t="s">
        <v>32</v>
      </c>
      <c r="B34" s="3">
        <v>6</v>
      </c>
      <c r="C34" s="14">
        <v>0.1</v>
      </c>
      <c r="D34" s="14">
        <f t="shared" si="6"/>
        <v>0.60000000000000009</v>
      </c>
      <c r="E34" s="4">
        <f t="shared" si="7"/>
        <v>3979.0000000000005</v>
      </c>
      <c r="F34" s="4">
        <v>3729.0000000000005</v>
      </c>
      <c r="G34" s="4"/>
      <c r="H34" s="19"/>
      <c r="I34" s="4"/>
      <c r="J34" s="4"/>
      <c r="K34" s="4">
        <v>250</v>
      </c>
    </row>
    <row r="35" spans="1:11" x14ac:dyDescent="0.25">
      <c r="A35" s="2" t="s">
        <v>33</v>
      </c>
      <c r="B35" s="3">
        <v>2</v>
      </c>
      <c r="C35" s="14">
        <v>0.05</v>
      </c>
      <c r="D35" s="14">
        <f t="shared" si="6"/>
        <v>0.1</v>
      </c>
      <c r="E35" s="4">
        <f t="shared" si="7"/>
        <v>10672.525</v>
      </c>
      <c r="F35" s="4">
        <v>672.52499999999998</v>
      </c>
      <c r="G35" s="4"/>
      <c r="H35" s="19"/>
      <c r="I35" s="4"/>
      <c r="J35" s="4">
        <f>2*(1000*5)</f>
        <v>10000</v>
      </c>
      <c r="K35" s="4"/>
    </row>
    <row r="36" spans="1:11" ht="25.5" x14ac:dyDescent="0.25">
      <c r="A36" s="2" t="s">
        <v>34</v>
      </c>
      <c r="B36" s="3">
        <v>12</v>
      </c>
      <c r="C36" s="14">
        <v>0.32500000000000001</v>
      </c>
      <c r="D36" s="14">
        <f t="shared" si="6"/>
        <v>3.9000000000000004</v>
      </c>
      <c r="E36" s="4">
        <f t="shared" si="7"/>
        <v>21678</v>
      </c>
      <c r="F36" s="4">
        <v>21178</v>
      </c>
      <c r="G36" s="4"/>
      <c r="H36" s="19"/>
      <c r="I36" s="4"/>
      <c r="J36" s="4"/>
      <c r="K36" s="4">
        <v>500</v>
      </c>
    </row>
    <row r="37" spans="1:11" x14ac:dyDescent="0.25">
      <c r="A37" s="13" t="s">
        <v>35</v>
      </c>
      <c r="B37" s="3">
        <v>6</v>
      </c>
      <c r="C37" s="14">
        <v>0.1</v>
      </c>
      <c r="D37" s="14">
        <f t="shared" si="6"/>
        <v>0.60000000000000009</v>
      </c>
      <c r="E37" s="4">
        <f t="shared" si="7"/>
        <v>5192.5</v>
      </c>
      <c r="F37" s="4">
        <v>4192.5</v>
      </c>
      <c r="G37" s="4"/>
      <c r="H37" s="19"/>
      <c r="I37" s="4"/>
      <c r="J37" s="4"/>
      <c r="K37" s="4">
        <v>1000</v>
      </c>
    </row>
    <row r="38" spans="1:11" x14ac:dyDescent="0.25">
      <c r="A38" s="2" t="s">
        <v>36</v>
      </c>
      <c r="B38" s="3">
        <v>5</v>
      </c>
      <c r="C38" s="14">
        <v>0.1</v>
      </c>
      <c r="D38" s="14">
        <f>B38*C38</f>
        <v>0.5</v>
      </c>
      <c r="E38" s="4">
        <f>SUM(F38:K38)</f>
        <v>3107.5</v>
      </c>
      <c r="F38" s="4">
        <v>3107.5</v>
      </c>
      <c r="G38" s="4"/>
      <c r="H38" s="4"/>
      <c r="I38" s="4"/>
      <c r="J38" s="4"/>
      <c r="K38" s="4"/>
    </row>
    <row r="39" spans="1:11" x14ac:dyDescent="0.25">
      <c r="A39" s="5" t="s">
        <v>48</v>
      </c>
      <c r="B39" s="5"/>
      <c r="C39" s="15">
        <f>SUM(C31:C38)</f>
        <v>1.3000000000000003</v>
      </c>
      <c r="D39" s="15">
        <f>SUM(D31:D38)</f>
        <v>11.2</v>
      </c>
      <c r="E39" s="17">
        <f>SUM(E31:E38)</f>
        <v>93874.425000000003</v>
      </c>
      <c r="F39" s="17">
        <f>SUM(F31:F38)</f>
        <v>69874.425000000003</v>
      </c>
      <c r="G39" s="17">
        <f>SUM(G31:G38)</f>
        <v>0</v>
      </c>
      <c r="H39" s="12"/>
      <c r="I39" s="17">
        <f>SUM(I31:I38)</f>
        <v>10000</v>
      </c>
      <c r="J39" s="17">
        <f>SUM(J31:J38)</f>
        <v>10000</v>
      </c>
      <c r="K39" s="17">
        <f>SUM(K31:K38)</f>
        <v>4000</v>
      </c>
    </row>
    <row r="40" spans="1:11" x14ac:dyDescent="0.25">
      <c r="A40" s="5" t="s">
        <v>56</v>
      </c>
      <c r="B40" s="5"/>
      <c r="C40" s="15">
        <f>SUM(C13,C23,C29,C39)</f>
        <v>12.2875</v>
      </c>
      <c r="D40" s="15">
        <f t="shared" ref="D40:K40" si="8">SUM(D13,D23,D29,D39)</f>
        <v>110.23750000000001</v>
      </c>
      <c r="E40" s="17">
        <f t="shared" si="8"/>
        <v>520000.36249999999</v>
      </c>
      <c r="F40" s="17">
        <f t="shared" si="8"/>
        <v>416500.36249999999</v>
      </c>
      <c r="G40" s="17">
        <f t="shared" si="8"/>
        <v>8500</v>
      </c>
      <c r="H40" s="12">
        <f t="shared" si="8"/>
        <v>0</v>
      </c>
      <c r="I40" s="17">
        <f t="shared" si="8"/>
        <v>14000</v>
      </c>
      <c r="J40" s="17">
        <f t="shared" si="8"/>
        <v>36000</v>
      </c>
      <c r="K40" s="17">
        <f t="shared" si="8"/>
        <v>45000</v>
      </c>
    </row>
    <row r="42" spans="1:11" ht="15.75" thickBot="1" x14ac:dyDescent="0.3">
      <c r="E42" s="21"/>
      <c r="F42" s="21"/>
      <c r="G42" s="21"/>
      <c r="H42" s="21"/>
      <c r="I42" s="21"/>
      <c r="J42" s="21"/>
      <c r="K42" s="21"/>
    </row>
    <row r="43" spans="1:11" ht="15.75" thickBot="1" x14ac:dyDescent="0.3">
      <c r="A43" s="6" t="s">
        <v>40</v>
      </c>
      <c r="B43" s="7" t="s">
        <v>41</v>
      </c>
    </row>
    <row r="44" spans="1:11" ht="15.75" thickBot="1" x14ac:dyDescent="0.3">
      <c r="A44" s="8" t="s">
        <v>42</v>
      </c>
      <c r="B44" s="18">
        <f>F40</f>
        <v>416500.36249999999</v>
      </c>
      <c r="F44" s="10"/>
    </row>
    <row r="45" spans="1:11" ht="15.75" thickBot="1" x14ac:dyDescent="0.3">
      <c r="A45" s="8" t="s">
        <v>43</v>
      </c>
      <c r="B45" s="18">
        <f>J40</f>
        <v>36000</v>
      </c>
    </row>
    <row r="46" spans="1:11" ht="15.75" thickBot="1" x14ac:dyDescent="0.3">
      <c r="A46" s="8" t="s">
        <v>44</v>
      </c>
      <c r="B46" s="18">
        <f>G40</f>
        <v>8500</v>
      </c>
    </row>
    <row r="47" spans="1:11" ht="15.75" thickBot="1" x14ac:dyDescent="0.3">
      <c r="A47" s="8" t="s">
        <v>45</v>
      </c>
      <c r="B47" s="18">
        <f>I40</f>
        <v>14000</v>
      </c>
    </row>
    <row r="48" spans="1:11" ht="15.75" thickBot="1" x14ac:dyDescent="0.3">
      <c r="A48" s="8" t="s">
        <v>46</v>
      </c>
      <c r="B48" s="18">
        <f>K40</f>
        <v>45000</v>
      </c>
    </row>
    <row r="49" spans="1:2" ht="15.75" thickBot="1" x14ac:dyDescent="0.3">
      <c r="A49" s="8" t="s">
        <v>47</v>
      </c>
      <c r="B49" s="18">
        <f>650000*0.2</f>
        <v>130000</v>
      </c>
    </row>
    <row r="50" spans="1:2" ht="15.75" thickBot="1" x14ac:dyDescent="0.3">
      <c r="A50" s="9" t="s">
        <v>48</v>
      </c>
      <c r="B50" s="18">
        <f>SUM(B44:B49)</f>
        <v>650000.36250000005</v>
      </c>
    </row>
  </sheetData>
  <mergeCells count="4">
    <mergeCell ref="A2:K2"/>
    <mergeCell ref="A14:K14"/>
    <mergeCell ref="A24:K24"/>
    <mergeCell ref="A30:K30"/>
  </mergeCells>
  <conditionalFormatting sqref="A3:A40">
    <cfRule type="expression" dxfId="0" priority="2">
      <formula>#REF!=1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Kerli Meister</dc:creator>
  <cp:lastModifiedBy>Berit Niin</cp:lastModifiedBy>
  <dcterms:created xsi:type="dcterms:W3CDTF">2025-12-16T17:50:03Z</dcterms:created>
  <dcterms:modified xsi:type="dcterms:W3CDTF">2025-12-29T09:11:10Z</dcterms:modified>
</cp:coreProperties>
</file>